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XEFI MONISTROL - ARTIXIUM - ART175XL\Artixium - 06 - Marketing\005- Event\1- Products\Pro Touring - Manganite 500\Assets\"/>
    </mc:Choice>
  </mc:AlternateContent>
  <xr:revisionPtr revIDLastSave="0" documentId="8_{85CE8F0C-7C1E-42F5-8A96-D29C54786F8F}" xr6:coauthVersionLast="47" xr6:coauthVersionMax="47" xr10:uidLastSave="{00000000-0000-0000-0000-000000000000}"/>
  <bookViews>
    <workbookView xWindow="-28920" yWindow="-120" windowWidth="29040" windowHeight="15720" xr2:uid="{63C0E261-4041-4015-A006-78EFCF511996}"/>
  </bookViews>
  <sheets>
    <sheet name="Feuil1" sheetId="1" r:id="rId1"/>
  </sheets>
  <externalReferences>
    <externalReference r:id="rId2"/>
  </externalReferences>
  <definedNames>
    <definedName name="LIST1" localSheetId="0">[1]list!$1:$1</definedName>
    <definedName name="LIST10" localSheetId="0">[1]list!$10:$10</definedName>
    <definedName name="LIST11" localSheetId="0">[1]list!$11:$11</definedName>
    <definedName name="LIST12" localSheetId="0">[1]list!$12:$12</definedName>
    <definedName name="LIST13" localSheetId="0">[1]list!$13:$13</definedName>
    <definedName name="LIST14" localSheetId="0">[1]list!$14:$14</definedName>
    <definedName name="LIST15" localSheetId="0">[1]list!$15:$15</definedName>
    <definedName name="LIST16" localSheetId="0">[1]list!$16:$16</definedName>
    <definedName name="LIST17" localSheetId="0">[1]list!$17:$17</definedName>
    <definedName name="LIST18" localSheetId="0">[1]list!$18:$18</definedName>
    <definedName name="LIST19" localSheetId="0">[1]list!$19:$19</definedName>
    <definedName name="LIST2" localSheetId="0">[1]list!$2:$2</definedName>
    <definedName name="LIST20" localSheetId="0">[1]list!$20:$20</definedName>
    <definedName name="LIST21" localSheetId="0">[1]list!$21:$21</definedName>
    <definedName name="LIST22" localSheetId="0">[1]list!$22:$22</definedName>
    <definedName name="LIST23" localSheetId="0">[1]list!$23:$23</definedName>
    <definedName name="LIST24" localSheetId="0">[1]list!$24:$24</definedName>
    <definedName name="LIST25" localSheetId="0">[1]list!$25:$25</definedName>
    <definedName name="LIST26" localSheetId="0">[1]list!$26:$26</definedName>
    <definedName name="LIST27" localSheetId="0">[1]list!$27:$27</definedName>
    <definedName name="LIST28" localSheetId="0">[1]list!$28:$28</definedName>
    <definedName name="LIST29" localSheetId="0">[1]list!$29:$29</definedName>
    <definedName name="LIST30" localSheetId="0">[1]list!$30:$30</definedName>
    <definedName name="LIST31" localSheetId="0">[1]list!$31:$31</definedName>
    <definedName name="LIST32" localSheetId="0">[1]list!$32:$32</definedName>
    <definedName name="LIST33" localSheetId="0">[1]list!$33:$33</definedName>
    <definedName name="LIST35" localSheetId="0">[1]list!$35:$35</definedName>
    <definedName name="LIST3A" localSheetId="0">[1]list!$3:$3</definedName>
    <definedName name="LIST4" localSheetId="0">[1]list!$4:$4</definedName>
    <definedName name="LIST5" localSheetId="0">[1]list!$5:$5</definedName>
    <definedName name="LIST6" localSheetId="0">[1]list!$6:$6</definedName>
    <definedName name="LIST7" localSheetId="0">[1]list!$7:$7</definedName>
    <definedName name="LIST8" localSheetId="0">[1]list!$8:$8</definedName>
    <definedName name="LIST9" localSheetId="0">[1]list!$9:$9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I28" i="1"/>
  <c r="C28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N3" i="1"/>
  <c r="N15" i="1" s="1"/>
  <c r="M3" i="1"/>
  <c r="M15" i="1" s="1"/>
  <c r="L3" i="1"/>
  <c r="L15" i="1" s="1"/>
  <c r="K3" i="1"/>
  <c r="K15" i="1" s="1"/>
  <c r="J3" i="1"/>
  <c r="J15" i="1" s="1"/>
  <c r="I3" i="1"/>
  <c r="I13" i="1" s="1"/>
  <c r="H3" i="1"/>
  <c r="H13" i="1" s="1"/>
  <c r="G3" i="1"/>
  <c r="G15" i="1" s="1"/>
  <c r="F3" i="1"/>
  <c r="F15" i="1" s="1"/>
  <c r="E3" i="1"/>
  <c r="E13" i="1" s="1"/>
  <c r="D3" i="1"/>
  <c r="D15" i="1" s="1"/>
  <c r="C3" i="1"/>
  <c r="C15" i="1" s="1"/>
  <c r="E15" i="1" l="1"/>
  <c r="H15" i="1"/>
  <c r="D13" i="1"/>
  <c r="F13" i="1"/>
  <c r="C13" i="1"/>
  <c r="G13" i="1"/>
  <c r="I15" i="1"/>
</calcChain>
</file>

<file path=xl/sharedStrings.xml><?xml version="1.0" encoding="utf-8"?>
<sst xmlns="http://schemas.openxmlformats.org/spreadsheetml/2006/main" count="106" uniqueCount="92">
  <si>
    <t>1.2</t>
  </si>
  <si>
    <t>1.5</t>
  </si>
  <si>
    <t>1.9</t>
  </si>
  <si>
    <t>2.6</t>
  </si>
  <si>
    <t>2.9</t>
  </si>
  <si>
    <t>3.9</t>
  </si>
  <si>
    <t>2.5</t>
  </si>
  <si>
    <t>Pixel Pitch</t>
    <phoneticPr fontId="0" type="noConversion"/>
  </si>
  <si>
    <t>mm</t>
  </si>
  <si>
    <t>LED</t>
  </si>
  <si>
    <t>SMD1010</t>
  </si>
  <si>
    <t>SMD1515</t>
  </si>
  <si>
    <t>MicroX</t>
  </si>
  <si>
    <t>SMD1921</t>
  </si>
  <si>
    <t>Application</t>
  </si>
  <si>
    <t>IP</t>
  </si>
  <si>
    <t>cd/m²</t>
  </si>
  <si>
    <t>≤ 800 Nits @5volts</t>
  </si>
  <si>
    <t>≤ 3000 Nits</t>
  </si>
  <si>
    <t>≤ 3500 Nits @5volts</t>
  </si>
  <si>
    <t>deg. K</t>
  </si>
  <si>
    <t>deg.</t>
  </si>
  <si>
    <t>160 H / 160 V</t>
  </si>
  <si>
    <t>500 x 500 x 50</t>
  </si>
  <si>
    <t>500 x 500</t>
  </si>
  <si>
    <t>250 x 250</t>
  </si>
  <si>
    <t>px</t>
  </si>
  <si>
    <t>px/m²</t>
  </si>
  <si>
    <t>9.2</t>
  </si>
  <si>
    <t>X-GOB</t>
  </si>
  <si>
    <t>bit</t>
  </si>
  <si>
    <t>Hz</t>
  </si>
  <si>
    <t>V</t>
  </si>
  <si>
    <t>AC100-240V</t>
  </si>
  <si>
    <t>W/m²</t>
  </si>
  <si>
    <t>50/60Hz</t>
  </si>
  <si>
    <t>DVI / SDI / HDMI</t>
  </si>
  <si>
    <t>Calibration</t>
  </si>
  <si>
    <t>h</t>
  </si>
  <si>
    <t>10-95%</t>
  </si>
  <si>
    <t>-</t>
  </si>
  <si>
    <t>CE / EMC / TUV-EMC / FCC / ETL / PSE / CCC / RoHS</t>
  </si>
  <si>
    <t>INDOOR</t>
  </si>
  <si>
    <t>OUTDOOR</t>
  </si>
  <si>
    <t>Product Parameters</t>
  </si>
  <si>
    <t>Unit</t>
  </si>
  <si>
    <t>Indoor Ultra HD touring LED cabinet</t>
  </si>
  <si>
    <t>Outdoor Ultra HD touring LED cabinet</t>
  </si>
  <si>
    <t>Ingress Protection</t>
  </si>
  <si>
    <t>IP40 (front) / IP20 (back)</t>
  </si>
  <si>
    <t>IP65 (front) / IP54 (back)</t>
  </si>
  <si>
    <t>Brightness</t>
  </si>
  <si>
    <t>Color Temperature after calib (adjustable)</t>
  </si>
  <si>
    <t>Viewing Angle (50% brightness)</t>
  </si>
  <si>
    <t>Display Area (WxH)</t>
  </si>
  <si>
    <t>Cabinet Size (WxHxD)</t>
  </si>
  <si>
    <t>Module Size (WxHxD)</t>
  </si>
  <si>
    <t>Pixel Matrix Per Cabinet (W x H)</t>
    <phoneticPr fontId="0" type="noConversion"/>
  </si>
  <si>
    <t>Pixel Matrix Per Module (W x H)</t>
    <phoneticPr fontId="0" type="noConversion"/>
  </si>
  <si>
    <t>Pixel Density</t>
    <phoneticPr fontId="0" type="noConversion"/>
  </si>
  <si>
    <t>Weight of cabinet</t>
  </si>
  <si>
    <t>kg</t>
  </si>
  <si>
    <t>Cabinet Material</t>
  </si>
  <si>
    <t>Die-casting aluminum</t>
  </si>
  <si>
    <t>Maintenance Mode</t>
  </si>
  <si>
    <t>Front and back (tools required for front)</t>
  </si>
  <si>
    <t>Mask specification</t>
  </si>
  <si>
    <t>Contrast Ratio</t>
  </si>
  <si>
    <t>High</t>
  </si>
  <si>
    <t>Grey scale (linear)</t>
  </si>
  <si>
    <t>Brightness control</t>
  </si>
  <si>
    <t>Processing depth</t>
  </si>
  <si>
    <t>Color</t>
  </si>
  <si>
    <t>281 Trillions</t>
  </si>
  <si>
    <t>Display Refresh Rate</t>
  </si>
  <si>
    <t>Operation Power</t>
  </si>
  <si>
    <t>Max. Power Consumption</t>
  </si>
  <si>
    <t>Average Power Consumption</t>
  </si>
  <si>
    <t>Control Mode</t>
    <phoneticPr fontId="0" type="noConversion"/>
  </si>
  <si>
    <t>Synchronization</t>
  </si>
  <si>
    <t>Video Frame Rate</t>
  </si>
  <si>
    <t>Input Types Supported</t>
  </si>
  <si>
    <t>3D ready (optional)</t>
  </si>
  <si>
    <t>Yes</t>
  </si>
  <si>
    <t>Lifetime (50% brightness)</t>
  </si>
  <si>
    <t>Operating Humidity Range</t>
  </si>
  <si>
    <t>Operating Temperature Range</t>
  </si>
  <si>
    <t>Screen Uniformity Correction</t>
  </si>
  <si>
    <t>Certification</t>
  </si>
  <si>
    <t>Available options</t>
  </si>
  <si>
    <t>90° inward &amp; outward cabinets, triangle cabinets, hanging bars/stacking systems, frame connectors</t>
  </si>
  <si>
    <t xml:space="preserve">Compatibility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</si>
</sst>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4"/>
      <color theme="1"/>
      <name val="Roboto"/>
    </font>
    <font>
      <b/>
      <sz val="14"/>
      <color theme="0"/>
      <name val="Roboto"/>
    </font>
    <font>
      <b/>
      <sz val="14"/>
      <name val="Roboto"/>
    </font>
    <font>
      <sz val="14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00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6" borderId="3" xfId="0" quotePrefix="1" applyFont="1" applyFill="1" applyBorder="1" applyAlignment="1">
      <alignment horizontal="center" vertical="center"/>
    </xf>
    <xf numFmtId="0" fontId="5" fillId="6" borderId="4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left" vertical="center"/>
    </xf>
    <xf numFmtId="0" fontId="3" fillId="5" borderId="3" xfId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</cellXfs>
  <cellStyles count="2">
    <cellStyle name="Normal" xfId="0" builtinId="0"/>
    <cellStyle name="Titre 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tixiumfrance-my.sharepoint.com/personal/romain_artixiumfrance_onmicrosoft_com/Documents/MEDIA%20&#8226;%20Artixium%20-%20Product%20Specifi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DIASPORE {EN}"/>
      <sheetName val="DIASPORE {FR}"/>
      <sheetName val="GRANITE {EN}"/>
      <sheetName val="PHOTON"/>
      <sheetName val="PROTON (2)"/>
      <sheetName val="COBALT (EN)"/>
      <sheetName val="COBALT (FR)"/>
      <sheetName val="NEUTRON"/>
      <sheetName val="THORITE"/>
      <sheetName val="THORITE 2,0 {EN}"/>
      <sheetName val="THORITE 2,0 {FR}"/>
      <sheetName val="MICA {EN}"/>
      <sheetName val="MICA {FR}"/>
      <sheetName val="IRON"/>
      <sheetName val="CALCITE (EN)"/>
      <sheetName val="CALCITE (FR)"/>
      <sheetName val="KYANITE"/>
      <sheetName val="MULLITE"/>
      <sheetName val="HYDROGEN"/>
      <sheetName val="PLATINUM"/>
      <sheetName val="NEON"/>
      <sheetName val="NEON LV"/>
      <sheetName val="OXYGEN"/>
      <sheetName val="NITROGEN"/>
      <sheetName val="QWARTZ"/>
      <sheetName val="QWARTZ ULTRA SLIM {EN}"/>
      <sheetName val="QWARTZ ULTRA SLIM {FR}"/>
      <sheetName val="TITANIUM"/>
      <sheetName val="TITANITE"/>
      <sheetName val="AXXION500"/>
      <sheetName val="AXXION600"/>
      <sheetName val="SPINEL"/>
      <sheetName val="DIAMOND"/>
      <sheetName val="HYDROGEN ULTRA SLIM"/>
      <sheetName val="PROTON"/>
      <sheetName val="LITHIUM"/>
      <sheetName val="TRITIUM"/>
      <sheetName val="QUANTUM"/>
      <sheetName val="ZIRCON"/>
      <sheetName val="AXXION400"/>
      <sheetName val="HYDROGEN SLIM"/>
      <sheetName val="KRYPTON"/>
      <sheetName val="ORACLE"/>
      <sheetName val="STARK"/>
      <sheetName val="ELECTRON"/>
      <sheetName val="LITHIUM ROOF"/>
      <sheetName val="CARBON"/>
      <sheetName val="NET50"/>
    </sheetNames>
    <sheetDataSet>
      <sheetData sheetId="0">
        <row r="1">
          <cell r="A1" t="str">
            <v>LIST1</v>
          </cell>
          <cell r="B1">
            <v>4</v>
          </cell>
        </row>
        <row r="2">
          <cell r="A2" t="str">
            <v>LIST2</v>
          </cell>
          <cell r="B2" t="str">
            <v>SMD2020 3in1 (Full Black Face)</v>
          </cell>
          <cell r="C2" t="str">
            <v>SMD1010 3in1 (Full Black Face)</v>
          </cell>
          <cell r="D2" t="str">
            <v>SMD1515 3in1 (Full Black Face)</v>
          </cell>
          <cell r="E2" t="str">
            <v>SMD2121 3in1 (Full Black Face)</v>
          </cell>
          <cell r="F2" t="str">
            <v>SMD3528 3in1 (Full Black Face)</v>
          </cell>
          <cell r="G2" t="str">
            <v>SMD3528 3in1 (Black Face)</v>
          </cell>
          <cell r="H2" t="str">
            <v>SMD3535 3in1 (Black Face)</v>
          </cell>
          <cell r="I2" t="str">
            <v>Color Temperature after calib (adjustable)</v>
          </cell>
          <cell r="J2" t="str">
            <v>DIP Oval 3mm</v>
          </cell>
          <cell r="K2" t="str">
            <v>DIP Oval 5mm</v>
          </cell>
          <cell r="L2" t="str">
            <v>DIP5454</v>
          </cell>
          <cell r="M2" t="str">
            <v>SMD3535 3in1 (Black Face) and DIP 3mm available</v>
          </cell>
          <cell r="N2" t="str">
            <v>SMD2727 3in1 (Black Face)</v>
          </cell>
          <cell r="O2" t="str">
            <v>SMD2020 3in1 (Black Face)</v>
          </cell>
          <cell r="P2" t="str">
            <v>SMD1921 (Black Face)</v>
          </cell>
          <cell r="Q2" t="str">
            <v>SMD2727 3in1 (Black Face)</v>
          </cell>
          <cell r="R2" t="str">
            <v>SMD1515 3in1 (Black Face)</v>
          </cell>
          <cell r="S2" t="str">
            <v>SMD2020 3in1 (Full Black Face) + Glass Diffuser</v>
          </cell>
          <cell r="T2" t="str">
            <v>SMD3528UV/3512</v>
          </cell>
          <cell r="U2" t="str">
            <v>SMD0805 3in1 (Full Black Face)</v>
          </cell>
          <cell r="V2" t="str">
            <v>SMD2020 3in1 (HB)</v>
          </cell>
        </row>
        <row r="3">
          <cell r="A3" t="str">
            <v>LIST3A</v>
          </cell>
          <cell r="B3" t="str">
            <v>Fixed High Brighness indoor</v>
          </cell>
          <cell r="C3" t="str">
            <v>Event</v>
          </cell>
          <cell r="D3" t="str">
            <v>Sport</v>
          </cell>
          <cell r="E3" t="str">
            <v>Media</v>
          </cell>
          <cell r="F3" t="str">
            <v>Fixed installation column of (800mm minimum diameter)</v>
          </cell>
        </row>
        <row r="4">
          <cell r="A4" t="str">
            <v>LIST4</v>
          </cell>
          <cell r="B4" t="str">
            <v>IP41 (option IP44 available with nanocoating)</v>
          </cell>
          <cell r="C4" t="str">
            <v>IP65</v>
          </cell>
          <cell r="D4" t="str">
            <v>IP65 (front) / IP54 (rear)</v>
          </cell>
          <cell r="E4" t="str">
            <v>IP41</v>
          </cell>
          <cell r="F4" t="str">
            <v>IP44</v>
          </cell>
          <cell r="G4" t="str">
            <v>IP20</v>
          </cell>
        </row>
        <row r="5">
          <cell r="A5" t="str">
            <v>LIST5</v>
          </cell>
          <cell r="B5" t="str">
            <v>4000Nits @5volts</v>
          </cell>
          <cell r="C5" t="str">
            <v>1500 Nits @5volts</v>
          </cell>
          <cell r="D5" t="str">
            <v>2000 Nits @5volts</v>
          </cell>
          <cell r="E5" t="str">
            <v>3000 Nits @5volts</v>
          </cell>
          <cell r="F5" t="str">
            <v>4500 Nits @5volts</v>
          </cell>
          <cell r="G5" t="str">
            <v>5500 Nits @5volts</v>
          </cell>
          <cell r="H5" t="str">
            <v>6000 Nits @5volts</v>
          </cell>
          <cell r="I5" t="str">
            <v>6500 Nits @5volts</v>
          </cell>
          <cell r="J5" t="str">
            <v>7500 Nits @5volts</v>
          </cell>
          <cell r="K5" t="str">
            <v>8500 Nits @5volts</v>
          </cell>
          <cell r="L5" t="str">
            <v>300 Nits @5volts</v>
          </cell>
          <cell r="M5" t="str">
            <v>800 Nits @5volts</v>
          </cell>
          <cell r="N5" t="str">
            <v>4000Nits @5volts -30% after diffussion</v>
          </cell>
        </row>
        <row r="6">
          <cell r="A6" t="str">
            <v>LIST6</v>
          </cell>
          <cell r="B6">
            <v>6500</v>
          </cell>
        </row>
        <row r="7">
          <cell r="A7" t="str">
            <v>LIST7</v>
          </cell>
          <cell r="B7" t="str">
            <v>140(+/-70) H / 140 V</v>
          </cell>
          <cell r="C7" t="str">
            <v>110(+/-55) H / 60 V</v>
          </cell>
        </row>
        <row r="8">
          <cell r="A8" t="str">
            <v>LIST8</v>
          </cell>
          <cell r="B8" t="str">
            <v>640 x 640 x 78</v>
          </cell>
          <cell r="C8" t="str">
            <v>576 x 432 x 130</v>
          </cell>
          <cell r="D8" t="str">
            <v>960 x 960 x 145</v>
          </cell>
          <cell r="E8" t="str">
            <v>768 x 576 x 151</v>
          </cell>
          <cell r="F8" t="str">
            <v>640 x 640 x 78</v>
          </cell>
          <cell r="G8" t="str">
            <v>Ti: 480 x 480 x 71
Ti FA: 480 x 480 x 81.5</v>
          </cell>
        </row>
        <row r="9">
          <cell r="A9" t="str">
            <v>LIST9</v>
          </cell>
          <cell r="B9" t="str">
            <v>320 x 160 x 15</v>
          </cell>
          <cell r="C9" t="str">
            <v>288 x 216 x 25</v>
          </cell>
          <cell r="D9" t="str">
            <v>320 x 320 x 15</v>
          </cell>
          <cell r="E9" t="str">
            <v>384 x 288 x 13</v>
          </cell>
          <cell r="F9" t="str">
            <v>240 x 240 x 15</v>
          </cell>
          <cell r="G9" t="str">
            <v>320 x 160 x 15</v>
          </cell>
        </row>
        <row r="10">
          <cell r="A10" t="str">
            <v>LIST10</v>
          </cell>
          <cell r="B10" t="str">
            <v>160 x 160</v>
          </cell>
        </row>
        <row r="11">
          <cell r="A11" t="str">
            <v>LIST11</v>
          </cell>
          <cell r="B11" t="str">
            <v>80 x 40</v>
          </cell>
        </row>
        <row r="12">
          <cell r="A12" t="str">
            <v>LIST12</v>
          </cell>
          <cell r="B12">
            <v>62500</v>
          </cell>
        </row>
        <row r="13">
          <cell r="A13" t="str">
            <v>LIST13</v>
          </cell>
          <cell r="B13">
            <v>10</v>
          </cell>
        </row>
        <row r="14">
          <cell r="A14" t="str">
            <v>LIST14</v>
          </cell>
          <cell r="B14" t="str">
            <v>Steel Cabinet with reinforcement</v>
          </cell>
          <cell r="C14" t="str">
            <v>Aluminum + plastic</v>
          </cell>
          <cell r="D14" t="str">
            <v>Aluminium anodised</v>
          </cell>
          <cell r="E14" t="str">
            <v>Steel</v>
          </cell>
          <cell r="F14" t="str">
            <v>Fiber Glass</v>
          </cell>
          <cell r="G14" t="str">
            <v xml:space="preserve">Aluminum Anodised + CNC </v>
          </cell>
          <cell r="H14" t="str">
            <v>Aluminum Profile + painted mask (RAL option available)</v>
          </cell>
          <cell r="I14" t="str">
            <v>Aluminum Die Casting</v>
          </cell>
          <cell r="J14" t="str">
            <v>Aluminum + plastic + Magnet</v>
          </cell>
          <cell r="R14" t="str">
            <v>Alu</v>
          </cell>
        </row>
        <row r="15">
          <cell r="A15" t="str">
            <v>LIST15</v>
          </cell>
          <cell r="B15" t="str">
            <v>Modules can be taken from the back / Tooless system (magnet) / Hot swappable modules</v>
          </cell>
          <cell r="C15" t="str">
            <v>Front and back (tools required for front)</v>
          </cell>
          <cell r="D15" t="str">
            <v>Back only</v>
          </cell>
          <cell r="E15" t="str">
            <v>Front and back (no tools required)</v>
          </cell>
          <cell r="F15" t="str">
            <v>Front only</v>
          </cell>
          <cell r="G15" t="str">
            <v>Ti: Back only
Ti FA: Front and back (no tools required)</v>
          </cell>
          <cell r="H15" t="str">
            <v>Modules can be taken from the back / Tooless system (magnet) / Hot swappable modules</v>
          </cell>
        </row>
        <row r="16">
          <cell r="A16" t="str">
            <v>LIST16</v>
          </cell>
          <cell r="B16" t="str">
            <v>95% Plastic + 5% Fiber / Clip type (no screws) / No Shaders</v>
          </cell>
          <cell r="C16" t="str">
            <v>95% Plastic + 5% Fiber / Clip type (no screws) / Shaders</v>
          </cell>
          <cell r="D16" t="str">
            <v>95% Plastic + 5% Fiber / Clip type (no screws) / No Shaders</v>
          </cell>
          <cell r="E16" t="str">
            <v>95% Plastic + 5% Fiber / SS Screws / No Shaders</v>
          </cell>
          <cell r="F16" t="str">
            <v>95% Plastic + 5% Fiber / SS Screws / Shaders</v>
          </cell>
          <cell r="G16" t="str">
            <v>95% Plastic + 5% Fiber / Clip type (no screws) / No Shaders + reinforced corners</v>
          </cell>
          <cell r="H16" t="str">
            <v>95% Plastic + 5% Fiber / SS Screws / Shaders + reinforced corners / No visible screws in the front</v>
          </cell>
          <cell r="I16" t="str">
            <v>95% Plastic + 5% Fiber / 3M Tape (no screws) / No Shaders</v>
          </cell>
          <cell r="J16" t="str">
            <v>No Mask, Truly Black PCBa</v>
          </cell>
          <cell r="K16" t="str">
            <v>Aluminum Mask (RAL option available)</v>
          </cell>
          <cell r="L16" t="str">
            <v>No Mask</v>
          </cell>
        </row>
        <row r="17">
          <cell r="A17" t="str">
            <v>LIST17</v>
          </cell>
          <cell r="B17" t="str">
            <v>High</v>
          </cell>
        </row>
        <row r="18">
          <cell r="A18" t="str">
            <v>LIST18</v>
          </cell>
          <cell r="B18">
            <v>16</v>
          </cell>
        </row>
        <row r="19">
          <cell r="A19" t="str">
            <v>LIST19</v>
          </cell>
          <cell r="B19">
            <v>16</v>
          </cell>
        </row>
        <row r="20">
          <cell r="A20" t="str">
            <v>LIST20</v>
          </cell>
          <cell r="B20">
            <v>16</v>
          </cell>
        </row>
        <row r="21">
          <cell r="A21" t="str">
            <v>LIST21</v>
          </cell>
          <cell r="B21" t="str">
            <v>281 Trillions</v>
          </cell>
        </row>
        <row r="22">
          <cell r="A22" t="str">
            <v>LIST22</v>
          </cell>
          <cell r="B22">
            <v>3840</v>
          </cell>
        </row>
        <row r="23">
          <cell r="A23" t="str">
            <v>LIST23</v>
          </cell>
          <cell r="B23" t="str">
            <v>AC85-230V</v>
          </cell>
        </row>
        <row r="24">
          <cell r="A24" t="str">
            <v>LIST24</v>
          </cell>
          <cell r="B24" t="str">
            <v>Estimation: 300W / Can change with calibration</v>
          </cell>
        </row>
        <row r="25">
          <cell r="A25" t="str">
            <v>LIST25</v>
          </cell>
          <cell r="B25" t="str">
            <v>Estimation: 120W / Can change with calibration</v>
          </cell>
        </row>
        <row r="26">
          <cell r="A26" t="str">
            <v>LIST26</v>
          </cell>
          <cell r="B26" t="str">
            <v>Synchronisation</v>
          </cell>
          <cell r="D26"/>
        </row>
        <row r="27">
          <cell r="A27" t="str">
            <v>LIST27</v>
          </cell>
          <cell r="B27" t="str">
            <v>50/60Hz</v>
          </cell>
        </row>
        <row r="28">
          <cell r="A28" t="str">
            <v>LIST28</v>
          </cell>
          <cell r="B28" t="str">
            <v>DVI / SDI / HDMI</v>
          </cell>
        </row>
        <row r="29">
          <cell r="A29" t="str">
            <v>LIST29</v>
          </cell>
          <cell r="B29" t="str">
            <v>yes</v>
          </cell>
        </row>
        <row r="30">
          <cell r="A30" t="str">
            <v>LIST30</v>
          </cell>
          <cell r="B30" t="str">
            <v>yes</v>
          </cell>
        </row>
        <row r="31">
          <cell r="A31" t="str">
            <v>LIST31</v>
          </cell>
          <cell r="B31">
            <v>50000</v>
          </cell>
        </row>
        <row r="32">
          <cell r="A32" t="str">
            <v>LIST32</v>
          </cell>
          <cell r="B32" t="str">
            <v>10-95%</v>
          </cell>
        </row>
        <row r="33">
          <cell r="A33" t="str">
            <v>LIST33</v>
          </cell>
          <cell r="B33" t="str">
            <v>-10°C / +50°C</v>
          </cell>
          <cell r="C33" t="str">
            <v>-20°C / +60°C</v>
          </cell>
          <cell r="D33" t="str">
            <v>-30°C / +60°C</v>
          </cell>
        </row>
        <row r="35">
          <cell r="A35" t="str">
            <v>LIST35</v>
          </cell>
          <cell r="B35" t="str">
            <v>CE / ETL / CCC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BB89-902F-47B3-AE5E-EBA2BBB7B2D6}">
  <dimension ref="A1:N40"/>
  <sheetViews>
    <sheetView tabSelected="1" zoomScale="55" zoomScaleNormal="55" workbookViewId="0">
      <selection activeCell="Z15" sqref="Z15"/>
    </sheetView>
  </sheetViews>
  <sheetFormatPr baseColWidth="10" defaultRowHeight="15" x14ac:dyDescent="0.25"/>
  <cols>
    <col min="1" max="1" width="53" bestFit="1" customWidth="1"/>
    <col min="2" max="2" width="9" bestFit="1" customWidth="1"/>
    <col min="3" max="8" width="13.42578125" bestFit="1" customWidth="1"/>
    <col min="9" max="9" width="15.42578125" bestFit="1" customWidth="1"/>
    <col min="10" max="14" width="13.42578125" bestFit="1" customWidth="1"/>
  </cols>
  <sheetData>
    <row r="1" spans="1:14" ht="30" customHeight="1" x14ac:dyDescent="0.25">
      <c r="A1" s="1"/>
      <c r="B1" s="1"/>
      <c r="C1" s="2" t="s">
        <v>42</v>
      </c>
      <c r="D1" s="2"/>
      <c r="E1" s="2"/>
      <c r="F1" s="2"/>
      <c r="G1" s="2"/>
      <c r="H1" s="2"/>
      <c r="I1" s="3" t="s">
        <v>43</v>
      </c>
      <c r="J1" s="3"/>
      <c r="K1" s="3"/>
      <c r="L1" s="3"/>
      <c r="M1" s="3"/>
      <c r="N1" s="3"/>
    </row>
    <row r="2" spans="1:14" ht="30" customHeight="1" x14ac:dyDescent="0.25">
      <c r="A2" s="41" t="s">
        <v>44</v>
      </c>
      <c r="B2" s="42" t="s">
        <v>45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0</v>
      </c>
      <c r="J2" s="4" t="s">
        <v>1</v>
      </c>
      <c r="K2" s="4" t="s">
        <v>2</v>
      </c>
      <c r="L2" s="4" t="s">
        <v>6</v>
      </c>
      <c r="M2" s="4" t="s">
        <v>4</v>
      </c>
      <c r="N2" s="5" t="s">
        <v>5</v>
      </c>
    </row>
    <row r="3" spans="1:14" ht="24.95" customHeight="1" x14ac:dyDescent="0.25">
      <c r="A3" s="43" t="s">
        <v>7</v>
      </c>
      <c r="B3" s="8" t="s">
        <v>8</v>
      </c>
      <c r="C3" s="6">
        <f>500/408</f>
        <v>1.2254901960784315</v>
      </c>
      <c r="D3" s="7">
        <f>500/320</f>
        <v>1.5625</v>
      </c>
      <c r="E3" s="7">
        <f>500/256</f>
        <v>1.953125</v>
      </c>
      <c r="F3" s="7">
        <f>500/192</f>
        <v>2.6041666666666665</v>
      </c>
      <c r="G3" s="7">
        <f>500/168</f>
        <v>2.9761904761904763</v>
      </c>
      <c r="H3" s="7">
        <f>500/128</f>
        <v>3.90625</v>
      </c>
      <c r="I3" s="7">
        <f>500/408</f>
        <v>1.2254901960784315</v>
      </c>
      <c r="J3" s="8">
        <f>500/320</f>
        <v>1.5625</v>
      </c>
      <c r="K3" s="7">
        <f>500/256</f>
        <v>1.953125</v>
      </c>
      <c r="L3" s="7">
        <f>500/192</f>
        <v>2.6041666666666665</v>
      </c>
      <c r="M3" s="7">
        <f>500/168</f>
        <v>2.9761904761904763</v>
      </c>
      <c r="N3" s="9">
        <f>500/128</f>
        <v>3.90625</v>
      </c>
    </row>
    <row r="4" spans="1:14" ht="24.95" customHeight="1" x14ac:dyDescent="0.25">
      <c r="A4" s="39" t="s">
        <v>9</v>
      </c>
      <c r="B4" s="44"/>
      <c r="C4" s="10" t="s">
        <v>10</v>
      </c>
      <c r="D4" s="11"/>
      <c r="E4" s="11"/>
      <c r="F4" s="10" t="s">
        <v>11</v>
      </c>
      <c r="G4" s="11"/>
      <c r="H4" s="12"/>
      <c r="I4" s="10" t="s">
        <v>12</v>
      </c>
      <c r="J4" s="11"/>
      <c r="K4" s="11"/>
      <c r="L4" s="11"/>
      <c r="M4" s="12"/>
      <c r="N4" s="13" t="s">
        <v>13</v>
      </c>
    </row>
    <row r="5" spans="1:14" ht="24.95" customHeight="1" x14ac:dyDescent="0.25">
      <c r="A5" s="45" t="s">
        <v>14</v>
      </c>
      <c r="B5" s="40"/>
      <c r="C5" s="14" t="s">
        <v>46</v>
      </c>
      <c r="D5" s="15"/>
      <c r="E5" s="15"/>
      <c r="F5" s="15"/>
      <c r="G5" s="15"/>
      <c r="H5" s="16"/>
      <c r="I5" s="14" t="s">
        <v>47</v>
      </c>
      <c r="J5" s="15"/>
      <c r="K5" s="15"/>
      <c r="L5" s="15"/>
      <c r="M5" s="15"/>
      <c r="N5" s="15"/>
    </row>
    <row r="6" spans="1:14" ht="24.95" customHeight="1" x14ac:dyDescent="0.25">
      <c r="A6" s="39" t="s">
        <v>48</v>
      </c>
      <c r="B6" s="44" t="s">
        <v>15</v>
      </c>
      <c r="C6" s="10" t="s">
        <v>49</v>
      </c>
      <c r="D6" s="11"/>
      <c r="E6" s="11"/>
      <c r="F6" s="11"/>
      <c r="G6" s="11"/>
      <c r="H6" s="12"/>
      <c r="I6" s="10" t="s">
        <v>50</v>
      </c>
      <c r="J6" s="11"/>
      <c r="K6" s="11"/>
      <c r="L6" s="11"/>
      <c r="M6" s="11"/>
      <c r="N6" s="11"/>
    </row>
    <row r="7" spans="1:14" ht="24.95" customHeight="1" x14ac:dyDescent="0.25">
      <c r="A7" s="45" t="s">
        <v>51</v>
      </c>
      <c r="B7" s="40" t="s">
        <v>16</v>
      </c>
      <c r="C7" s="14" t="s">
        <v>17</v>
      </c>
      <c r="D7" s="15"/>
      <c r="E7" s="15"/>
      <c r="F7" s="15"/>
      <c r="G7" s="15"/>
      <c r="H7" s="16"/>
      <c r="I7" s="17" t="s">
        <v>18</v>
      </c>
      <c r="J7" s="18" t="s">
        <v>19</v>
      </c>
      <c r="K7" s="18"/>
      <c r="L7" s="18"/>
      <c r="M7" s="18"/>
      <c r="N7" s="14"/>
    </row>
    <row r="8" spans="1:14" ht="24.95" customHeight="1" x14ac:dyDescent="0.25">
      <c r="A8" s="39" t="s">
        <v>52</v>
      </c>
      <c r="B8" s="44" t="s">
        <v>20</v>
      </c>
      <c r="C8" s="19">
        <v>6500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4.95" customHeight="1" x14ac:dyDescent="0.25">
      <c r="A9" s="45" t="s">
        <v>53</v>
      </c>
      <c r="B9" s="40" t="s">
        <v>21</v>
      </c>
      <c r="C9" s="20" t="s">
        <v>22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24.95" customHeight="1" x14ac:dyDescent="0.25">
      <c r="A10" s="46" t="s">
        <v>54</v>
      </c>
      <c r="B10" s="44" t="s">
        <v>8</v>
      </c>
      <c r="C10" s="22" t="s">
        <v>23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4.95" customHeight="1" x14ac:dyDescent="0.25">
      <c r="A11" s="45" t="s">
        <v>55</v>
      </c>
      <c r="B11" s="40" t="s">
        <v>8</v>
      </c>
      <c r="C11" s="24" t="s">
        <v>24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4" ht="24.95" customHeight="1" x14ac:dyDescent="0.25">
      <c r="A12" s="39" t="s">
        <v>56</v>
      </c>
      <c r="B12" s="44" t="s">
        <v>8</v>
      </c>
      <c r="C12" s="27" t="s">
        <v>25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4.95" customHeight="1" x14ac:dyDescent="0.25">
      <c r="A13" s="45" t="s">
        <v>57</v>
      </c>
      <c r="B13" s="40" t="s">
        <v>26</v>
      </c>
      <c r="C13" s="28" t="str">
        <f>500/C3&amp;" x "&amp;500/C3</f>
        <v>408 x 408</v>
      </c>
      <c r="D13" s="28" t="str">
        <f t="shared" ref="D13:N13" si="0">500/D3&amp;" x "&amp;500/D3</f>
        <v>320 x 320</v>
      </c>
      <c r="E13" s="28" t="str">
        <f t="shared" si="0"/>
        <v>256 x 256</v>
      </c>
      <c r="F13" s="28" t="str">
        <f t="shared" si="0"/>
        <v>192 x 192</v>
      </c>
      <c r="G13" s="28" t="str">
        <f t="shared" si="0"/>
        <v>168 x 168</v>
      </c>
      <c r="H13" s="28" t="str">
        <f t="shared" si="0"/>
        <v>128 x 128</v>
      </c>
      <c r="I13" s="28" t="str">
        <f t="shared" si="0"/>
        <v>408 x 408</v>
      </c>
      <c r="J13" s="28" t="str">
        <f t="shared" si="0"/>
        <v>320 x 320</v>
      </c>
      <c r="K13" s="28" t="str">
        <f t="shared" si="0"/>
        <v>256 x 256</v>
      </c>
      <c r="L13" s="28" t="str">
        <f t="shared" si="0"/>
        <v>192 x 192</v>
      </c>
      <c r="M13" s="28" t="str">
        <f t="shared" si="0"/>
        <v>168 x 168</v>
      </c>
      <c r="N13" s="29" t="str">
        <f t="shared" si="0"/>
        <v>128 x 128</v>
      </c>
    </row>
    <row r="14" spans="1:14" ht="24.95" customHeight="1" x14ac:dyDescent="0.25">
      <c r="A14" s="39" t="s">
        <v>58</v>
      </c>
      <c r="B14" s="44" t="s">
        <v>26</v>
      </c>
      <c r="C14" s="13" t="str">
        <f>250/C3&amp;" x "&amp;250/C3</f>
        <v>204 x 204</v>
      </c>
      <c r="D14" s="13" t="str">
        <f t="shared" ref="D14:N14" si="1">250/D3&amp;" x "&amp;250/D3</f>
        <v>160 x 160</v>
      </c>
      <c r="E14" s="13" t="str">
        <f t="shared" si="1"/>
        <v>128 x 128</v>
      </c>
      <c r="F14" s="13" t="str">
        <f t="shared" si="1"/>
        <v>96 x 96</v>
      </c>
      <c r="G14" s="13" t="str">
        <f t="shared" si="1"/>
        <v>84 x 84</v>
      </c>
      <c r="H14" s="13" t="str">
        <f t="shared" si="1"/>
        <v>64 x 64</v>
      </c>
      <c r="I14" s="13" t="str">
        <f t="shared" si="1"/>
        <v>204 x 204</v>
      </c>
      <c r="J14" s="13" t="str">
        <f t="shared" si="1"/>
        <v>160 x 160</v>
      </c>
      <c r="K14" s="13" t="str">
        <f t="shared" si="1"/>
        <v>128 x 128</v>
      </c>
      <c r="L14" s="13" t="str">
        <f t="shared" si="1"/>
        <v>96 x 96</v>
      </c>
      <c r="M14" s="13" t="str">
        <f t="shared" si="1"/>
        <v>84 x 84</v>
      </c>
      <c r="N14" s="30" t="str">
        <f t="shared" si="1"/>
        <v>64 x 64</v>
      </c>
    </row>
    <row r="15" spans="1:14" ht="24.95" customHeight="1" x14ac:dyDescent="0.25">
      <c r="A15" s="45" t="s">
        <v>59</v>
      </c>
      <c r="B15" s="40" t="s">
        <v>27</v>
      </c>
      <c r="C15" s="28">
        <f t="shared" ref="C15:N15" si="2">ROUND((1000/C3)*(1000/C3),0)</f>
        <v>665856</v>
      </c>
      <c r="D15" s="17">
        <f t="shared" si="2"/>
        <v>409600</v>
      </c>
      <c r="E15" s="17">
        <f t="shared" si="2"/>
        <v>262144</v>
      </c>
      <c r="F15" s="17">
        <f t="shared" si="2"/>
        <v>147456</v>
      </c>
      <c r="G15" s="17">
        <f t="shared" si="2"/>
        <v>112896</v>
      </c>
      <c r="H15" s="17">
        <f t="shared" si="2"/>
        <v>65536</v>
      </c>
      <c r="I15" s="17">
        <f t="shared" si="2"/>
        <v>665856</v>
      </c>
      <c r="J15" s="17">
        <f t="shared" si="2"/>
        <v>409600</v>
      </c>
      <c r="K15" s="17">
        <f t="shared" si="2"/>
        <v>262144</v>
      </c>
      <c r="L15" s="17">
        <f t="shared" si="2"/>
        <v>147456</v>
      </c>
      <c r="M15" s="17">
        <f t="shared" si="2"/>
        <v>112896</v>
      </c>
      <c r="N15" s="31">
        <f t="shared" si="2"/>
        <v>65536</v>
      </c>
    </row>
    <row r="16" spans="1:14" ht="24.95" customHeight="1" x14ac:dyDescent="0.25">
      <c r="A16" s="39" t="s">
        <v>60</v>
      </c>
      <c r="B16" s="44" t="s">
        <v>61</v>
      </c>
      <c r="C16" s="32" t="s">
        <v>28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24.95" customHeight="1" x14ac:dyDescent="0.25">
      <c r="A17" s="45" t="s">
        <v>62</v>
      </c>
      <c r="B17" s="40"/>
      <c r="C17" s="14" t="s">
        <v>63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4.95" customHeight="1" x14ac:dyDescent="0.25">
      <c r="A18" s="39" t="s">
        <v>64</v>
      </c>
      <c r="B18" s="44"/>
      <c r="C18" s="10" t="s">
        <v>65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24.95" customHeight="1" x14ac:dyDescent="0.25">
      <c r="A19" s="45" t="s">
        <v>66</v>
      </c>
      <c r="B19" s="40"/>
      <c r="C19" s="14" t="s">
        <v>29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4.95" customHeight="1" x14ac:dyDescent="0.25">
      <c r="A20" s="39" t="s">
        <v>67</v>
      </c>
      <c r="B20" s="44"/>
      <c r="C20" s="10" t="s">
        <v>68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24.95" customHeight="1" x14ac:dyDescent="0.25">
      <c r="A21" s="45" t="s">
        <v>69</v>
      </c>
      <c r="B21" s="40" t="s">
        <v>30</v>
      </c>
      <c r="C21" s="14">
        <v>16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24.95" customHeight="1" x14ac:dyDescent="0.25">
      <c r="A22" s="39" t="s">
        <v>70</v>
      </c>
      <c r="B22" s="44" t="s">
        <v>30</v>
      </c>
      <c r="C22" s="10">
        <v>16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4.95" customHeight="1" x14ac:dyDescent="0.25">
      <c r="A23" s="45" t="s">
        <v>71</v>
      </c>
      <c r="B23" s="40" t="s">
        <v>30</v>
      </c>
      <c r="C23" s="14">
        <v>16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24.95" customHeight="1" x14ac:dyDescent="0.25">
      <c r="A24" s="39" t="s">
        <v>72</v>
      </c>
      <c r="B24" s="44"/>
      <c r="C24" s="10" t="s">
        <v>73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24.95" customHeight="1" x14ac:dyDescent="0.25">
      <c r="A25" s="45" t="s">
        <v>74</v>
      </c>
      <c r="B25" s="40" t="s">
        <v>31</v>
      </c>
      <c r="C25" s="34">
        <v>3840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</row>
    <row r="26" spans="1:14" ht="24.95" customHeight="1" x14ac:dyDescent="0.25">
      <c r="A26" s="39" t="s">
        <v>75</v>
      </c>
      <c r="B26" s="44" t="s">
        <v>32</v>
      </c>
      <c r="C26" s="27" t="s">
        <v>33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0"/>
    </row>
    <row r="27" spans="1:14" ht="24.95" customHeight="1" x14ac:dyDescent="0.25">
      <c r="A27" s="45" t="s">
        <v>76</v>
      </c>
      <c r="B27" s="40" t="s">
        <v>34</v>
      </c>
      <c r="C27" s="34">
        <v>520</v>
      </c>
      <c r="D27" s="35"/>
      <c r="E27" s="35"/>
      <c r="F27" s="35"/>
      <c r="G27" s="31"/>
      <c r="H27" s="31"/>
      <c r="I27" s="14">
        <v>600</v>
      </c>
      <c r="J27" s="15"/>
      <c r="K27" s="15"/>
      <c r="L27" s="16"/>
      <c r="M27" s="14">
        <v>750</v>
      </c>
      <c r="N27" s="15"/>
    </row>
    <row r="28" spans="1:14" ht="24.95" customHeight="1" x14ac:dyDescent="0.25">
      <c r="A28" s="39" t="s">
        <v>77</v>
      </c>
      <c r="B28" s="44" t="s">
        <v>34</v>
      </c>
      <c r="C28" s="27">
        <f>0.4*C27</f>
        <v>208</v>
      </c>
      <c r="D28" s="27"/>
      <c r="E28" s="27"/>
      <c r="F28" s="27"/>
      <c r="G28" s="30"/>
      <c r="H28" s="30"/>
      <c r="I28" s="10">
        <f>0.4*I27</f>
        <v>240</v>
      </c>
      <c r="J28" s="11"/>
      <c r="K28" s="11"/>
      <c r="L28" s="12"/>
      <c r="M28" s="10">
        <f>0.4*M27</f>
        <v>300</v>
      </c>
      <c r="N28" s="11"/>
    </row>
    <row r="29" spans="1:14" ht="24.95" customHeight="1" x14ac:dyDescent="0.25">
      <c r="A29" s="45" t="s">
        <v>78</v>
      </c>
      <c r="B29" s="40"/>
      <c r="C29" s="18" t="s">
        <v>79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</row>
    <row r="30" spans="1:14" ht="24.95" customHeight="1" x14ac:dyDescent="0.25">
      <c r="A30" s="39" t="s">
        <v>80</v>
      </c>
      <c r="B30" s="44" t="s">
        <v>31</v>
      </c>
      <c r="C30" s="27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0"/>
    </row>
    <row r="31" spans="1:14" ht="24.95" customHeight="1" x14ac:dyDescent="0.25">
      <c r="A31" s="45" t="s">
        <v>81</v>
      </c>
      <c r="B31" s="40"/>
      <c r="C31" s="34" t="s">
        <v>36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</row>
    <row r="32" spans="1:14" ht="24.95" customHeight="1" x14ac:dyDescent="0.25">
      <c r="A32" s="39" t="s">
        <v>82</v>
      </c>
      <c r="B32" s="44"/>
      <c r="C32" s="27" t="s">
        <v>83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0"/>
    </row>
    <row r="33" spans="1:14" ht="24.95" customHeight="1" x14ac:dyDescent="0.25">
      <c r="A33" s="45" t="s">
        <v>37</v>
      </c>
      <c r="B33" s="40"/>
      <c r="C33" s="18" t="s">
        <v>83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</row>
    <row r="34" spans="1:14" ht="24.95" customHeight="1" x14ac:dyDescent="0.25">
      <c r="A34" s="39" t="s">
        <v>84</v>
      </c>
      <c r="B34" s="44" t="s">
        <v>38</v>
      </c>
      <c r="C34" s="27">
        <v>50000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0"/>
    </row>
    <row r="35" spans="1:14" ht="24.95" customHeight="1" x14ac:dyDescent="0.25">
      <c r="A35" s="45" t="s">
        <v>85</v>
      </c>
      <c r="B35" s="40"/>
      <c r="C35" s="34" t="s">
        <v>39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  <row r="36" spans="1:14" ht="24.95" customHeight="1" x14ac:dyDescent="0.25">
      <c r="A36" s="39" t="s">
        <v>86</v>
      </c>
      <c r="B36" s="4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0"/>
    </row>
    <row r="37" spans="1:14" ht="24.95" customHeight="1" x14ac:dyDescent="0.25">
      <c r="A37" s="45" t="s">
        <v>87</v>
      </c>
      <c r="B37" s="40"/>
      <c r="C37" s="37" t="s">
        <v>40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</row>
    <row r="38" spans="1:14" ht="24.95" customHeight="1" x14ac:dyDescent="0.25">
      <c r="A38" s="39" t="s">
        <v>88</v>
      </c>
      <c r="B38" s="44"/>
      <c r="C38" s="27" t="s">
        <v>41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0"/>
    </row>
    <row r="39" spans="1:14" ht="24.95" customHeight="1" x14ac:dyDescent="0.25">
      <c r="A39" s="45" t="s">
        <v>89</v>
      </c>
      <c r="B39" s="40"/>
      <c r="C39" s="34" t="s">
        <v>90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</row>
    <row r="40" spans="1:14" ht="24.95" customHeight="1" x14ac:dyDescent="0.25">
      <c r="A40" s="39" t="s">
        <v>91</v>
      </c>
      <c r="B40" s="1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0"/>
    </row>
  </sheetData>
  <mergeCells count="45">
    <mergeCell ref="C35:N35"/>
    <mergeCell ref="C36:N36"/>
    <mergeCell ref="C37:N37"/>
    <mergeCell ref="C38:N38"/>
    <mergeCell ref="C39:N39"/>
    <mergeCell ref="C40:N40"/>
    <mergeCell ref="C29:N29"/>
    <mergeCell ref="C30:N30"/>
    <mergeCell ref="C31:N31"/>
    <mergeCell ref="C32:N32"/>
    <mergeCell ref="C33:N33"/>
    <mergeCell ref="C34:N34"/>
    <mergeCell ref="C25:N25"/>
    <mergeCell ref="C26:N26"/>
    <mergeCell ref="C27:F27"/>
    <mergeCell ref="I27:L27"/>
    <mergeCell ref="M27:N27"/>
    <mergeCell ref="C28:F28"/>
    <mergeCell ref="I28:L28"/>
    <mergeCell ref="M28:N28"/>
    <mergeCell ref="C19:N19"/>
    <mergeCell ref="C20:N20"/>
    <mergeCell ref="C21:N21"/>
    <mergeCell ref="C22:N22"/>
    <mergeCell ref="C23:N23"/>
    <mergeCell ref="C24:N24"/>
    <mergeCell ref="C10:N10"/>
    <mergeCell ref="C11:N11"/>
    <mergeCell ref="C12:N12"/>
    <mergeCell ref="C16:N16"/>
    <mergeCell ref="C17:N17"/>
    <mergeCell ref="C18:N18"/>
    <mergeCell ref="C6:H6"/>
    <mergeCell ref="I6:N6"/>
    <mergeCell ref="C7:H7"/>
    <mergeCell ref="J7:N7"/>
    <mergeCell ref="C8:N8"/>
    <mergeCell ref="C9:N9"/>
    <mergeCell ref="C1:H1"/>
    <mergeCell ref="I1:N1"/>
    <mergeCell ref="C4:E4"/>
    <mergeCell ref="F4:H4"/>
    <mergeCell ref="I4:M4"/>
    <mergeCell ref="C5:H5"/>
    <mergeCell ref="I5:N5"/>
  </mergeCells>
  <dataValidations count="34">
    <dataValidation type="list" allowBlank="1" showInputMessage="1" showErrorMessage="1" sqref="C8" xr:uid="{67A02E6A-D559-4B71-8521-DC15B2790E4F}">
      <formula1>LIST6</formula1>
    </dataValidation>
    <dataValidation type="list" allowBlank="1" showInputMessage="1" showErrorMessage="1" sqref="C38" xr:uid="{F21A667D-F560-4F58-977D-E3207A6ED2D2}">
      <formula1>LIST35</formula1>
    </dataValidation>
    <dataValidation type="list" allowBlank="1" showInputMessage="1" showErrorMessage="1" sqref="C36" xr:uid="{1BA3E18A-4AD8-49F6-87BC-677A5FEED694}">
      <formula1>LIST33</formula1>
    </dataValidation>
    <dataValidation type="list" allowBlank="1" showInputMessage="1" showErrorMessage="1" sqref="C35" xr:uid="{D2C51FC5-2C73-4557-A697-441DE228B5E1}">
      <formula1>LIST32</formula1>
    </dataValidation>
    <dataValidation type="list" allowBlank="1" showInputMessage="1" showErrorMessage="1" sqref="C34" xr:uid="{D5EAF1FD-6B18-4EE5-805E-8D48E1F81532}">
      <formula1>LIST31</formula1>
    </dataValidation>
    <dataValidation type="list" allowBlank="1" showInputMessage="1" showErrorMessage="1" sqref="C33" xr:uid="{F48840CB-03AE-4DF7-9C29-2843345151BC}">
      <formula1>LIST30</formula1>
    </dataValidation>
    <dataValidation type="list" allowBlank="1" showInputMessage="1" showErrorMessage="1" sqref="C32" xr:uid="{BDC404BD-2590-41BA-AA65-03B6D27E77EA}">
      <formula1>LIST29</formula1>
    </dataValidation>
    <dataValidation type="list" allowBlank="1" showInputMessage="1" showErrorMessage="1" sqref="C31" xr:uid="{D15CB8A3-C452-4AF1-8654-B65FAAD806A5}">
      <formula1>LIST28</formula1>
    </dataValidation>
    <dataValidation type="list" allowBlank="1" showInputMessage="1" showErrorMessage="1" sqref="C30" xr:uid="{71E019F0-7DEE-4665-A3DA-23710CAB4434}">
      <formula1>LIST27</formula1>
    </dataValidation>
    <dataValidation type="list" allowBlank="1" showInputMessage="1" showErrorMessage="1" sqref="C29" xr:uid="{DE3BBCBC-6D60-4F59-9B4F-A3DCCB780AA4}">
      <formula1>LIST26</formula1>
    </dataValidation>
    <dataValidation type="list" allowBlank="1" showInputMessage="1" showErrorMessage="1" sqref="C28 I28" xr:uid="{756B8DC0-E4EA-47C2-AEF8-B8A187F2EB9A}">
      <formula1>LIST25</formula1>
    </dataValidation>
    <dataValidation type="list" allowBlank="1" showInputMessage="1" showErrorMessage="1" sqref="C27 I27" xr:uid="{16A2EC65-DEED-4E3F-A415-42D7BA342375}">
      <formula1>LIST24</formula1>
    </dataValidation>
    <dataValidation type="list" allowBlank="1" showInputMessage="1" showErrorMessage="1" sqref="C26" xr:uid="{ADFE971E-4F75-4D8D-9AB8-21B86CCB0F7A}">
      <formula1>LIST23</formula1>
    </dataValidation>
    <dataValidation type="list" allowBlank="1" showInputMessage="1" showErrorMessage="1" sqref="C25" xr:uid="{40CC5CA0-2DFC-4013-84B3-90255B9E4F14}">
      <formula1>LIST22</formula1>
    </dataValidation>
    <dataValidation type="list" allowBlank="1" showInputMessage="1" showErrorMessage="1" sqref="C24" xr:uid="{1D4C971F-3AC3-4300-B164-6E3BBC0F6D85}">
      <formula1>LIST21</formula1>
    </dataValidation>
    <dataValidation type="list" allowBlank="1" showInputMessage="1" showErrorMessage="1" sqref="C23" xr:uid="{191D7EDC-0E65-4F02-B433-9C2311F92B7A}">
      <formula1>LIST20</formula1>
    </dataValidation>
    <dataValidation type="list" allowBlank="1" showInputMessage="1" showErrorMessage="1" sqref="C22" xr:uid="{171F452E-BDFE-49D5-9B86-4C7D451193E3}">
      <formula1>LIST19</formula1>
    </dataValidation>
    <dataValidation type="list" allowBlank="1" showInputMessage="1" showErrorMessage="1" sqref="C21" xr:uid="{4D9A113F-B18D-4DC2-B12A-2A2911800B4D}">
      <formula1>LIST18</formula1>
    </dataValidation>
    <dataValidation type="list" allowBlank="1" showInputMessage="1" showErrorMessage="1" sqref="C20" xr:uid="{82831557-4F11-450E-8E6C-D803E1C9618D}">
      <formula1>LIST17</formula1>
    </dataValidation>
    <dataValidation type="list" allowBlank="1" showInputMessage="1" showErrorMessage="1" sqref="C19" xr:uid="{0E4D246B-E5A4-452A-8B70-0B006799E76C}">
      <formula1>LIST16</formula1>
    </dataValidation>
    <dataValidation type="list" allowBlank="1" showInputMessage="1" showErrorMessage="1" sqref="C18" xr:uid="{8615ACD6-7746-44D4-8887-A8BA0F0518DE}">
      <formula1>LIST15</formula1>
    </dataValidation>
    <dataValidation type="list" allowBlank="1" showInputMessage="1" showErrorMessage="1" sqref="C17" xr:uid="{179D93FD-EB60-4888-BC5A-C1E2C72E1F37}">
      <formula1>LIST14</formula1>
    </dataValidation>
    <dataValidation type="list" allowBlank="1" showInputMessage="1" showErrorMessage="1" sqref="C16" xr:uid="{818F7EB3-2B24-40E7-8B0F-C659858F1823}">
      <formula1>LIST13</formula1>
    </dataValidation>
    <dataValidation type="list" allowBlank="1" showInputMessage="1" showErrorMessage="1" sqref="C12" xr:uid="{22B53363-88AF-45E6-BF0F-C0F1DE25EFBB}">
      <formula1>LIST9</formula1>
    </dataValidation>
    <dataValidation type="list" allowBlank="1" showInputMessage="1" showErrorMessage="1" sqref="C9" xr:uid="{5A0ACD5A-7CAD-4240-8EC0-3C9F60E7D61D}">
      <formula1>LIST7</formula1>
    </dataValidation>
    <dataValidation type="list" allowBlank="1" showInputMessage="1" showErrorMessage="1" sqref="C7 J7" xr:uid="{ADBB5868-85FE-441C-9C49-D9B283B0BE32}">
      <formula1>LIST5</formula1>
    </dataValidation>
    <dataValidation type="list" allowBlank="1" showInputMessage="1" showErrorMessage="1" sqref="C6 I6" xr:uid="{7D3F4263-684F-44A4-BEFA-D93FFAE12AF6}">
      <formula1>LIST4</formula1>
    </dataValidation>
    <dataValidation type="list" allowBlank="1" showInputMessage="1" showErrorMessage="1" sqref="C5 I5" xr:uid="{84832C38-B861-4904-AAAF-45BF6725FF39}">
      <formula1>LIST3A</formula1>
    </dataValidation>
    <dataValidation type="list" allowBlank="1" showInputMessage="1" showErrorMessage="1" sqref="K3:N3 D3:I3" xr:uid="{FE86975A-EBAD-4150-B531-15185602801E}">
      <formula1>LIST1</formula1>
    </dataValidation>
    <dataValidation type="list" allowBlank="1" showInputMessage="1" showErrorMessage="1" sqref="C4 I4" xr:uid="{67F90D62-2ECB-4FCA-A28F-3CD2246894DE}">
      <formula1>LIST2</formula1>
    </dataValidation>
    <dataValidation type="list" allowBlank="1" showInputMessage="1" showErrorMessage="1" sqref="C15:N15" xr:uid="{FF382D49-490F-4958-A1E2-51DDBA8BA312}">
      <formula1>LIST12</formula1>
    </dataValidation>
    <dataValidation type="list" allowBlank="1" showInputMessage="1" showErrorMessage="1" sqref="C14:N14" xr:uid="{A14E144C-567B-4105-BDB3-63D9442B5E47}">
      <formula1>LIST11</formula1>
    </dataValidation>
    <dataValidation type="list" allowBlank="1" showInputMessage="1" showErrorMessage="1" sqref="C13:N13" xr:uid="{3925CC68-6DC3-4679-8640-A57DCA46C5D5}">
      <formula1>LIST10</formula1>
    </dataValidation>
    <dataValidation type="list" allowBlank="1" showInputMessage="1" showErrorMessage="1" sqref="C11" xr:uid="{46BE0055-DC5E-4372-980E-98B2CE6B0FFD}">
      <formula1>LIST8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DFF1E860A26A408F4D723C22E59377" ma:contentTypeVersion="11" ma:contentTypeDescription="Create a new document." ma:contentTypeScope="" ma:versionID="669b6bdc463fc569d8eab4d4a1a70a92">
  <xsd:schema xmlns:xsd="http://www.w3.org/2001/XMLSchema" xmlns:xs="http://www.w3.org/2001/XMLSchema" xmlns:p="http://schemas.microsoft.com/office/2006/metadata/properties" xmlns:ns3="c42bad44-e0df-498c-9d26-3879c525f73f" targetNamespace="http://schemas.microsoft.com/office/2006/metadata/properties" ma:root="true" ma:fieldsID="8b6110d3a30acde0da6adaff00e37fba" ns3:_="">
    <xsd:import namespace="c42bad44-e0df-498c-9d26-3879c525f7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bad44-e0df-498c-9d26-3879c525f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316AFE-9B83-4E1E-B7B4-7527BB37D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bad44-e0df-498c-9d26-3879c525f7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F00689-A5EA-4312-B1C7-84E8A7DB0C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015F5-0B37-4971-9B27-B1680B3D9F33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c42bad44-e0df-498c-9d26-3879c525f73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Didierlaurent</dc:creator>
  <cp:lastModifiedBy>Antoine Didierlaurent</cp:lastModifiedBy>
  <dcterms:created xsi:type="dcterms:W3CDTF">2024-02-21T05:55:55Z</dcterms:created>
  <dcterms:modified xsi:type="dcterms:W3CDTF">2024-02-21T06:01:42Z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0x01010081DFF1E860A26A408F4D723C22E59377</vt:lpwstr>
  </property>
</Properties>
</file>